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H21" i="2"/>
  <c r="G21" i="2"/>
  <c r="F21" i="2"/>
  <c r="F26" i="2"/>
  <c r="G26" i="2"/>
  <c r="F29" i="2"/>
  <c r="G29" i="2"/>
  <c r="G23" i="2" l="1"/>
  <c r="F23" i="2"/>
  <c r="N21" i="2" l="1"/>
  <c r="L21" i="2"/>
  <c r="K21" i="2"/>
  <c r="J21" i="2"/>
  <c r="I23" i="2" l="1"/>
  <c r="H23" i="2"/>
  <c r="G25" i="2" l="1"/>
  <c r="J23" i="2" l="1"/>
  <c r="K23" i="2"/>
  <c r="N23" i="2"/>
  <c r="I29" i="2" l="1"/>
  <c r="H29" i="2"/>
  <c r="M21" i="2" l="1"/>
  <c r="G27" i="2" l="1"/>
  <c r="F27" i="2"/>
  <c r="N26" i="2"/>
  <c r="K26" i="2"/>
  <c r="J26" i="2"/>
  <c r="N30" i="2" l="1"/>
  <c r="L30" i="2"/>
  <c r="K30" i="2"/>
  <c r="M30" i="2"/>
  <c r="J30" i="2" l="1"/>
  <c r="I30" i="2" l="1"/>
  <c r="H30" i="2"/>
  <c r="G30" i="2"/>
  <c r="F30" i="2"/>
  <c r="K17" i="2"/>
  <c r="J17" i="2"/>
</calcChain>
</file>

<file path=xl/sharedStrings.xml><?xml version="1.0" encoding="utf-8"?>
<sst xmlns="http://schemas.openxmlformats.org/spreadsheetml/2006/main" count="45" uniqueCount="33">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</sst>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/>
    <xf numFmtId="0" fontId="6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tabSelected="1" topLeftCell="A7" workbookViewId="0">
      <selection activeCell="L21" sqref="L21:N22"/>
    </sheetView>
  </sheetViews>
  <sheetFormatPr defaultRowHeight="15" x14ac:dyDescent="0.25"/>
  <cols>
    <col min="2" max="2" width="9.140625" style="4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5" t="s">
        <v>28</v>
      </c>
    </row>
    <row r="2" spans="2:14" x14ac:dyDescent="0.25">
      <c r="N2" s="6" t="s">
        <v>24</v>
      </c>
    </row>
    <row r="3" spans="2:14" x14ac:dyDescent="0.25">
      <c r="N3" s="5" t="s">
        <v>25</v>
      </c>
    </row>
    <row r="4" spans="2:14" x14ac:dyDescent="0.25">
      <c r="K4" s="5"/>
      <c r="N4" s="5" t="s">
        <v>26</v>
      </c>
    </row>
    <row r="5" spans="2:14" x14ac:dyDescent="0.25">
      <c r="N5" s="5" t="s">
        <v>27</v>
      </c>
    </row>
    <row r="6" spans="2:14" x14ac:dyDescent="0.25">
      <c r="N6" s="5" t="s">
        <v>23</v>
      </c>
    </row>
    <row r="8" spans="2:14" x14ac:dyDescent="0.2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8" t="s">
        <v>30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2:14" ht="18" x14ac:dyDescent="0.25">
      <c r="B10" s="19" t="s">
        <v>29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2:14" ht="18.75" x14ac:dyDescent="0.3">
      <c r="B11" s="33" t="s">
        <v>31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2:14" ht="18" x14ac:dyDescent="0.25">
      <c r="B12" s="36" t="s">
        <v>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2:14" ht="18" x14ac:dyDescent="0.2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2:14" ht="15.75" x14ac:dyDescent="0.25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7" t="s">
        <v>32</v>
      </c>
      <c r="N14" s="17">
        <v>2019</v>
      </c>
    </row>
    <row r="15" spans="2:14" ht="19.5" x14ac:dyDescent="0.35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6"/>
      <c r="N15" s="16"/>
    </row>
    <row r="16" spans="2:14" x14ac:dyDescent="0.25">
      <c r="B16" s="26" t="s">
        <v>0</v>
      </c>
      <c r="C16" s="26" t="s">
        <v>1</v>
      </c>
      <c r="D16" s="26"/>
      <c r="E16" s="26"/>
      <c r="F16" s="26" t="s">
        <v>2</v>
      </c>
      <c r="G16" s="26"/>
      <c r="H16" s="26" t="s">
        <v>5</v>
      </c>
      <c r="I16" s="26"/>
      <c r="J16" s="26" t="s">
        <v>6</v>
      </c>
      <c r="K16" s="26"/>
      <c r="L16" s="26"/>
      <c r="M16" s="26"/>
      <c r="N16" s="26"/>
    </row>
    <row r="17" spans="2:14" x14ac:dyDescent="0.25">
      <c r="B17" s="26"/>
      <c r="C17" s="26"/>
      <c r="D17" s="26"/>
      <c r="E17" s="26"/>
      <c r="F17" s="26" t="s">
        <v>3</v>
      </c>
      <c r="G17" s="26" t="s">
        <v>4</v>
      </c>
      <c r="H17" s="26" t="s">
        <v>3</v>
      </c>
      <c r="I17" s="26" t="s">
        <v>4</v>
      </c>
      <c r="J17" s="26" t="str">
        <f>F17</f>
        <v>количество</v>
      </c>
      <c r="K17" s="26" t="str">
        <f>I17</f>
        <v>объем, м3/час</v>
      </c>
      <c r="L17" s="26" t="s">
        <v>7</v>
      </c>
      <c r="M17" s="26"/>
      <c r="N17" s="26"/>
    </row>
    <row r="18" spans="2:14" ht="42.75" x14ac:dyDescent="0.2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10" t="s">
        <v>8</v>
      </c>
      <c r="M18" s="10" t="s">
        <v>9</v>
      </c>
      <c r="N18" s="10" t="s">
        <v>10</v>
      </c>
    </row>
    <row r="19" spans="2:14" x14ac:dyDescent="0.25">
      <c r="B19" s="26"/>
      <c r="C19" s="26">
        <v>1</v>
      </c>
      <c r="D19" s="26"/>
      <c r="E19" s="26"/>
      <c r="F19" s="10">
        <v>2</v>
      </c>
      <c r="G19" s="10">
        <v>3</v>
      </c>
      <c r="H19" s="10">
        <v>4</v>
      </c>
      <c r="I19" s="10">
        <v>5</v>
      </c>
      <c r="J19" s="10">
        <v>6</v>
      </c>
      <c r="K19" s="10">
        <v>7</v>
      </c>
      <c r="L19" s="10">
        <v>8</v>
      </c>
      <c r="M19" s="10">
        <v>9</v>
      </c>
      <c r="N19" s="10">
        <v>10</v>
      </c>
    </row>
    <row r="20" spans="2:14" x14ac:dyDescent="0.25">
      <c r="B20" s="7">
        <v>1</v>
      </c>
      <c r="C20" s="27" t="s">
        <v>11</v>
      </c>
      <c r="D20" s="27"/>
      <c r="E20" s="27"/>
      <c r="F20" s="3"/>
      <c r="G20" s="3"/>
      <c r="H20" s="3"/>
      <c r="I20" s="3"/>
      <c r="J20" s="3"/>
      <c r="K20" s="3"/>
      <c r="L20" s="3"/>
      <c r="M20" s="3"/>
      <c r="N20" s="3"/>
    </row>
    <row r="21" spans="2:14" x14ac:dyDescent="0.25">
      <c r="B21" s="7">
        <v>2</v>
      </c>
      <c r="C21" s="20" t="s">
        <v>12</v>
      </c>
      <c r="D21" s="28" t="s">
        <v>15</v>
      </c>
      <c r="E21" s="8" t="s">
        <v>17</v>
      </c>
      <c r="F21" s="23">
        <f>3+42+5+1+1+17+14+3+19+2+17+5+7+12+10+7+19+6+4+2+45+2+5+15+1+1+16+13+1</f>
        <v>295</v>
      </c>
      <c r="G21" s="23">
        <f>15+171.5+28.74+5+4.85+5+68.14+15+93.1+24.94+82.4+25+78.42+60+36.46+26.05+78.68+30+13.8+10+225+9.34+25+74.11+4.99+288+62.72+63.7+4.99</f>
        <v>1629.9299999999998</v>
      </c>
      <c r="H21" s="23">
        <f>2+39+2+13+12+10+4+12+5+2+19+10+4+9+7+3+2+21+2+2+13+1+11+1</f>
        <v>206</v>
      </c>
      <c r="I21" s="23">
        <f>10+156.5+28.74+5+68.05+49+16.25+57.9+225+25.28+95+36.46+14.15+35.46+35+11.18+10+105+9.34+10+65+4.99+45.87+4.99</f>
        <v>1124.1599999999999</v>
      </c>
      <c r="J21" s="23">
        <f>1+3+1+2+3+1+5+1+2+1+10+1+24+3+1+4</f>
        <v>63</v>
      </c>
      <c r="K21" s="23">
        <f>5+15+5+10+14.7+4.5+24.5+2.58+10+4.14+43.22+5+120+15+288+13.85</f>
        <v>580.49</v>
      </c>
      <c r="L21" s="23">
        <f>3+1+1+1+9+17+1+1</f>
        <v>34</v>
      </c>
      <c r="M21" s="23">
        <f>1+1+5+3</f>
        <v>10</v>
      </c>
      <c r="N21" s="23">
        <f>1+1+1+1+2+1+1+1+4+3+3</f>
        <v>19</v>
      </c>
    </row>
    <row r="22" spans="2:14" ht="30" x14ac:dyDescent="0.25">
      <c r="B22" s="7">
        <v>3</v>
      </c>
      <c r="C22" s="20"/>
      <c r="D22" s="28"/>
      <c r="E22" s="11" t="s">
        <v>18</v>
      </c>
      <c r="F22" s="24"/>
      <c r="G22" s="24"/>
      <c r="H22" s="24"/>
      <c r="I22" s="24"/>
      <c r="J22" s="24"/>
      <c r="K22" s="24"/>
      <c r="L22" s="24"/>
      <c r="M22" s="24"/>
      <c r="N22" s="24"/>
    </row>
    <row r="23" spans="2:14" x14ac:dyDescent="0.25">
      <c r="B23" s="7">
        <v>4</v>
      </c>
      <c r="C23" s="20"/>
      <c r="D23" s="25" t="s">
        <v>16</v>
      </c>
      <c r="E23" s="8" t="s">
        <v>17</v>
      </c>
      <c r="F23" s="23">
        <f>3+2+2+4+1+3+1+4+2+1+1+6</f>
        <v>30</v>
      </c>
      <c r="G23" s="23">
        <f>15+34.43+15.5+14.66+2.7+20.77+5+219.35+362.66+9.46+32.79+29.4</f>
        <v>761.71999999999991</v>
      </c>
      <c r="H23" s="23">
        <f>2+1+8+2+4+1+1+1+2+1</f>
        <v>23</v>
      </c>
      <c r="I23" s="23">
        <f>10+1.73+39.2+15.5+14.66+2.7+14.71+5+9.8+32.7</f>
        <v>146</v>
      </c>
      <c r="J23" s="23">
        <f>1+1+2+1</f>
        <v>5</v>
      </c>
      <c r="K23" s="23">
        <f>5+23.36+209.55+348.8</f>
        <v>586.71</v>
      </c>
      <c r="L23" s="23"/>
      <c r="M23" s="23"/>
      <c r="N23" s="23">
        <f>1+1+2+1</f>
        <v>5</v>
      </c>
    </row>
    <row r="24" spans="2:14" ht="30" x14ac:dyDescent="0.25">
      <c r="B24" s="7">
        <v>5</v>
      </c>
      <c r="C24" s="20"/>
      <c r="D24" s="25"/>
      <c r="E24" s="12" t="s">
        <v>18</v>
      </c>
      <c r="F24" s="24"/>
      <c r="G24" s="24"/>
      <c r="H24" s="24"/>
      <c r="I24" s="24"/>
      <c r="J24" s="24"/>
      <c r="K24" s="24"/>
      <c r="L24" s="24"/>
      <c r="M24" s="24"/>
      <c r="N24" s="24"/>
    </row>
    <row r="25" spans="2:14" ht="30" x14ac:dyDescent="0.25">
      <c r="B25" s="7">
        <v>6</v>
      </c>
      <c r="C25" s="20" t="s">
        <v>13</v>
      </c>
      <c r="D25" s="11" t="s">
        <v>15</v>
      </c>
      <c r="E25" s="11" t="s">
        <v>18</v>
      </c>
      <c r="F25" s="9">
        <v>1</v>
      </c>
      <c r="G25" s="9">
        <f>61.44</f>
        <v>61.44</v>
      </c>
      <c r="H25" s="9"/>
      <c r="I25" s="9"/>
      <c r="J25" s="9"/>
      <c r="K25" s="9"/>
      <c r="L25" s="9"/>
      <c r="M25" s="9"/>
      <c r="N25" s="9"/>
    </row>
    <row r="26" spans="2:14" ht="30" x14ac:dyDescent="0.25">
      <c r="B26" s="7">
        <v>7</v>
      </c>
      <c r="C26" s="20"/>
      <c r="D26" s="11" t="s">
        <v>16</v>
      </c>
      <c r="E26" s="11" t="s">
        <v>18</v>
      </c>
      <c r="F26" s="13">
        <f>1+1</f>
        <v>2</v>
      </c>
      <c r="G26" s="13">
        <f>286.06+676.92</f>
        <v>962.98</v>
      </c>
      <c r="H26" s="9"/>
      <c r="I26" s="9"/>
      <c r="J26" s="9">
        <f>1+1</f>
        <v>2</v>
      </c>
      <c r="K26" s="9">
        <f>286.06+676.92</f>
        <v>962.98</v>
      </c>
      <c r="L26" s="9"/>
      <c r="M26" s="9"/>
      <c r="N26" s="9">
        <f>1+1</f>
        <v>2</v>
      </c>
    </row>
    <row r="27" spans="2:14" ht="30" x14ac:dyDescent="0.25">
      <c r="B27" s="7">
        <v>8</v>
      </c>
      <c r="C27" s="20" t="s">
        <v>14</v>
      </c>
      <c r="D27" s="11" t="s">
        <v>15</v>
      </c>
      <c r="E27" s="11" t="s">
        <v>18</v>
      </c>
      <c r="F27" s="9">
        <f>1</f>
        <v>1</v>
      </c>
      <c r="G27" s="9">
        <f>310</f>
        <v>310</v>
      </c>
      <c r="H27" s="9"/>
      <c r="I27" s="9"/>
      <c r="J27" s="9"/>
      <c r="K27" s="9"/>
      <c r="L27" s="9"/>
      <c r="M27" s="9"/>
      <c r="N27" s="9"/>
    </row>
    <row r="28" spans="2:14" ht="30" x14ac:dyDescent="0.25">
      <c r="B28" s="7">
        <v>9</v>
      </c>
      <c r="C28" s="20"/>
      <c r="D28" s="11" t="s">
        <v>16</v>
      </c>
      <c r="E28" s="11" t="s">
        <v>18</v>
      </c>
      <c r="F28" s="9">
        <v>1</v>
      </c>
      <c r="G28" s="9">
        <v>400</v>
      </c>
      <c r="H28" s="9"/>
      <c r="I28" s="9"/>
      <c r="J28" s="9"/>
      <c r="K28" s="9"/>
      <c r="L28" s="9"/>
      <c r="M28" s="9"/>
      <c r="N28" s="9"/>
    </row>
    <row r="29" spans="2:14" x14ac:dyDescent="0.25">
      <c r="B29" s="7">
        <v>10</v>
      </c>
      <c r="C29" s="21" t="s">
        <v>19</v>
      </c>
      <c r="D29" s="21"/>
      <c r="E29" s="21"/>
      <c r="F29" s="9">
        <f>1</f>
        <v>1</v>
      </c>
      <c r="G29" s="9">
        <f>1490</f>
        <v>1490</v>
      </c>
      <c r="H29" s="9">
        <f>1</f>
        <v>1</v>
      </c>
      <c r="I29" s="9">
        <f>1490</f>
        <v>1490</v>
      </c>
      <c r="J29" s="9"/>
      <c r="K29" s="9"/>
      <c r="L29" s="9"/>
      <c r="M29" s="9"/>
      <c r="N29" s="9"/>
    </row>
    <row r="30" spans="2:14" x14ac:dyDescent="0.25">
      <c r="B30" s="7">
        <v>11</v>
      </c>
      <c r="C30" s="21" t="s">
        <v>20</v>
      </c>
      <c r="D30" s="21"/>
      <c r="E30" s="21"/>
      <c r="F30" s="9">
        <f t="shared" ref="F30:N30" si="0">F21+F23+F25+F26+F27+F28+F29</f>
        <v>331</v>
      </c>
      <c r="G30" s="9">
        <f t="shared" si="0"/>
        <v>5616.07</v>
      </c>
      <c r="H30" s="9">
        <f t="shared" si="0"/>
        <v>230</v>
      </c>
      <c r="I30" s="9">
        <f t="shared" si="0"/>
        <v>2760.16</v>
      </c>
      <c r="J30" s="9">
        <f t="shared" si="0"/>
        <v>70</v>
      </c>
      <c r="K30" s="9">
        <f t="shared" si="0"/>
        <v>2130.1800000000003</v>
      </c>
      <c r="L30" s="9">
        <f t="shared" si="0"/>
        <v>34</v>
      </c>
      <c r="M30" s="9">
        <f t="shared" si="0"/>
        <v>10</v>
      </c>
      <c r="N30" s="9">
        <f t="shared" si="0"/>
        <v>26</v>
      </c>
    </row>
    <row r="31" spans="2:14" x14ac:dyDescent="0.25">
      <c r="B31" s="7">
        <v>12</v>
      </c>
      <c r="C31" s="22" t="s">
        <v>21</v>
      </c>
      <c r="D31" s="22"/>
      <c r="E31" s="22"/>
      <c r="F31" s="3"/>
      <c r="G31" s="3"/>
      <c r="H31" s="3"/>
      <c r="I31" s="3"/>
      <c r="J31" s="3"/>
      <c r="K31" s="3"/>
      <c r="L31" s="3"/>
      <c r="M31" s="3"/>
      <c r="N31" s="3"/>
    </row>
  </sheetData>
  <mergeCells count="44"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C20:E20"/>
    <mergeCell ref="C21:C24"/>
    <mergeCell ref="D21:D22"/>
    <mergeCell ref="F21:F22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C25:C26"/>
    <mergeCell ref="C27:C28"/>
    <mergeCell ref="C29:E29"/>
    <mergeCell ref="C30:E30"/>
    <mergeCell ref="C31:E3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2019-12-09T05:42:11Z</dcterms:modified>
</cp:coreProperties>
</file>