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40" i="1" l="1"/>
  <c r="G40" i="1"/>
  <c r="G30" i="1" l="1"/>
  <c r="G55" i="1" l="1"/>
  <c r="G57" i="1"/>
  <c r="F57" i="1"/>
  <c r="F15" i="1"/>
  <c r="G15" i="1"/>
  <c r="G14" i="1" s="1"/>
  <c r="G54" i="1" l="1"/>
  <c r="F14" i="1"/>
  <c r="F52" i="1" l="1"/>
  <c r="F55" i="1" l="1"/>
  <c r="F54" i="1" s="1"/>
  <c r="G60" i="1" l="1"/>
  <c r="G52" i="1"/>
  <c r="G39" i="1"/>
  <c r="F39" i="1"/>
  <c r="G11" i="1" l="1"/>
  <c r="G12" i="1"/>
  <c r="F60" i="1"/>
  <c r="F11" i="1" l="1"/>
  <c r="F12" i="1" l="1"/>
</calcChain>
</file>

<file path=xl/sharedStrings.xml><?xml version="1.0" encoding="utf-8"?>
<sst xmlns="http://schemas.openxmlformats.org/spreadsheetml/2006/main" count="192" uniqueCount="132">
  <si>
    <t>№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</si>
  <si>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</si>
  <si>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</si>
  <si>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</si>
  <si>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</si>
  <si>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</si>
  <si>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</si>
  <si>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</si>
  <si>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 xml:space="preserve">источник финансирования 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</si>
  <si>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</si>
  <si>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</si>
  <si>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</si>
  <si>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</si>
  <si>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</si>
  <si>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</si>
  <si>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</si>
  <si>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</si>
  <si>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</si>
  <si>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</si>
  <si>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</si>
  <si>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4.1.</t>
  </si>
  <si>
    <t>4.2.</t>
  </si>
  <si>
    <t>4.3.</t>
  </si>
  <si>
    <t>4.4.</t>
  </si>
  <si>
    <t>Линейная часть (газопроводы)</t>
  </si>
  <si>
    <t>Здания и сооружения (административного и общепроизводственного назначения)</t>
  </si>
  <si>
    <t>ЭХЗ, СКЗ</t>
  </si>
  <si>
    <t>5.</t>
  </si>
  <si>
    <t>Реконструируемые (модернизируемые) объекты:</t>
  </si>
  <si>
    <t>5.1.</t>
  </si>
  <si>
    <t>5.2.</t>
  </si>
  <si>
    <t>5.3.</t>
  </si>
  <si>
    <t>5.4.</t>
  </si>
  <si>
    <t>Пункты редуцирования газа (отдельные объекты ОФ)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</si>
  <si>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</si>
  <si>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</si>
  <si>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</si>
  <si>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</si>
  <si>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</si>
  <si>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х</t>
  </si>
  <si>
    <t>8.</t>
  </si>
  <si>
    <t>Сведения о приобретении внеоборотных активов</t>
  </si>
  <si>
    <t xml:space="preserve"> Форма 2</t>
  </si>
  <si>
    <t xml:space="preserve">в сфере транспортировки газа по газораспределительным сетям  </t>
  </si>
  <si>
    <t>Амортизация</t>
  </si>
  <si>
    <t>Проектно-изыскательские работы будущих лет</t>
  </si>
  <si>
    <t>9.</t>
  </si>
  <si>
    <t>9.1.</t>
  </si>
  <si>
    <t>Оборудование связи и передачи данных</t>
  </si>
  <si>
    <t>Специальная надбавка</t>
  </si>
  <si>
    <t>7.1.</t>
  </si>
  <si>
    <t>7.1.1.</t>
  </si>
  <si>
    <t>«Межпоселковый газопровод высокого давления от с. Береговое  до с. Возрождение г. Геленджик»</t>
  </si>
  <si>
    <t>Газопровод высокого и среднего давления к п. Вардане Лазаревского района г. Сочи</t>
  </si>
  <si>
    <t>ПИР будущих лет по объектам нового строительства всего</t>
  </si>
  <si>
    <t>7.2.</t>
  </si>
  <si>
    <t>ПИР будущих лет по объектам реконструкции всего</t>
  </si>
  <si>
    <t>Нематериальные активы</t>
  </si>
  <si>
    <t>Газопроводы с. н. д. в п. Ильском, Северского района, Краснодарского края по улицам: Толстого от ул. Чернышевского до ул. Строителей инв. 225</t>
  </si>
  <si>
    <t>5.1.1.</t>
  </si>
  <si>
    <t>5.1.2.</t>
  </si>
  <si>
    <t>5.1.3.</t>
  </si>
  <si>
    <t>5.1.4.</t>
  </si>
  <si>
    <t>5.1.5.</t>
  </si>
  <si>
    <t>4.1.1.</t>
  </si>
  <si>
    <t>4.1.2.</t>
  </si>
  <si>
    <t>4.1.3.</t>
  </si>
  <si>
    <t>4.1.4.</t>
  </si>
  <si>
    <t>4.1.5.</t>
  </si>
  <si>
    <t>Стоимостная оценка инвестиций, тыс.руб. (без НДС)</t>
  </si>
  <si>
    <t>Система телемеханики и телеметрии</t>
  </si>
  <si>
    <t>4.1.6.</t>
  </si>
  <si>
    <t>Распределительные газопроводы среднего и низкого давления по ул. Кирова, ул. Красногвардейская, ул. Полевая от ул. Красных Партизан до ул. Котовского</t>
  </si>
  <si>
    <t>Газораспределительные сети п. Лоо г. Сочи</t>
  </si>
  <si>
    <t>Газопроводы высокого, среднего и низкого давления в п. Головинка г. Сочи</t>
  </si>
  <si>
    <t>Газопроводы высокого и низкого давления в п. Якорная Щель г.Сочи</t>
  </si>
  <si>
    <t>Догазификация</t>
  </si>
  <si>
    <t>Средства ЕОГ</t>
  </si>
  <si>
    <t>Объекты, выполняемые по договорам о технологическом подключении (присоединении) в рамках Постановления Правительства РФ от 13.09.2021 № 1547</t>
  </si>
  <si>
    <t>Распределительный газопровод в Мессажай</t>
  </si>
  <si>
    <t>Распределительный газопровод в с. Красное</t>
  </si>
  <si>
    <t>Распределительный газопровод в с. Цыпка</t>
  </si>
  <si>
    <t>Распределительный газопровод в с. Кирпичное</t>
  </si>
  <si>
    <t>Распределительный газопровод в с. Кривенковское</t>
  </si>
  <si>
    <t>Распределительный газопровод в ст. Нижегородская</t>
  </si>
  <si>
    <t>Плата за ТП</t>
  </si>
  <si>
    <t>Системы телемеханики и телеметрии, узлы учета газа, ЕИТП и прочие объекты АСКУГ и метрологии</t>
  </si>
  <si>
    <t>1 кв 2022</t>
  </si>
  <si>
    <t>4 кв 2020</t>
  </si>
  <si>
    <t>4 кв 2028</t>
  </si>
  <si>
    <t>1 кв 2019</t>
  </si>
  <si>
    <t>4 кв 2023</t>
  </si>
  <si>
    <t>1 кв 2020</t>
  </si>
  <si>
    <t>4 кв 2025</t>
  </si>
  <si>
    <t>3 кв 2021</t>
  </si>
  <si>
    <t xml:space="preserve">                                                                                                                                                                  (наименование субъекта естественной монополии)</t>
  </si>
  <si>
    <t>4.5.</t>
  </si>
  <si>
    <t>4.6.</t>
  </si>
  <si>
    <t>4.7.</t>
  </si>
  <si>
    <t>Компенсация выпадающих доходов</t>
  </si>
  <si>
    <t>Строительство внутрипоселковых газопроводов (для ООО "Газпром газификация")</t>
  </si>
  <si>
    <t>4.7.1.</t>
  </si>
  <si>
    <t>4.7.2.</t>
  </si>
  <si>
    <t>4.7.3.</t>
  </si>
  <si>
    <t>4.7.4.</t>
  </si>
  <si>
    <t>4.7.5.</t>
  </si>
  <si>
    <t>Распределительный газопровод в х. Калинина</t>
  </si>
  <si>
    <t>Распределительный газопровод в с. Вперед</t>
  </si>
  <si>
    <t>Реконструкция подземного ГНД Северский район, пгт Черноморский,  жил.квартал-64. ул.Школьная, ул.Промысловая, ул.Комсомольская, (1416,0 м) инв 30342</t>
  </si>
  <si>
    <t>7.2.11.</t>
  </si>
  <si>
    <t>4.7.6.</t>
  </si>
  <si>
    <t>4.7.7.</t>
  </si>
  <si>
    <t>4.7.8.</t>
  </si>
  <si>
    <t>Газопровод высокого давления 1-й категории от ГГРП-4 до проектируемой ГГРП г. Краснодар (1 этап)</t>
  </si>
  <si>
    <t>Газораспределительные сети ст. Старомышастовская Динского района</t>
  </si>
  <si>
    <t>4.1.7.</t>
  </si>
  <si>
    <t>4.1.8.</t>
  </si>
  <si>
    <t>4.1.9.</t>
  </si>
  <si>
    <t>Строительство распределительного газопровода высокого и низкого давления от х.Копанской по ул.Победы в районе ГРП №1 до х.Нового</t>
  </si>
  <si>
    <t>Реконструкция ГНД и ГВД по дамбе от ГРП № 7 по ул. Речной до ул. Светлой (инв. № 00000827), Краснодарский край, Ленинградский район, х. Западный. СН</t>
  </si>
  <si>
    <t>1 кв 2024</t>
  </si>
  <si>
    <t>Реконструкция ГНД Краснодарский край, ст. Кущевская, пер. Совхозный от  ул. 8 Марта до котельной ЦРМ, (инв. № 3196)</t>
  </si>
  <si>
    <t>Реконструкция ГНД Краснодарский край,  ст. Кущевская, пер. Школьный от ул. Дзержинского до ул. Краснодарской (инв. № 3055)</t>
  </si>
  <si>
    <t>Реконструкция ГНД Краснодарский край, ст. Кущевская, ул. К. Маркса от пер. Школьного до пер. Весеннего, (инв. № 3204)</t>
  </si>
  <si>
    <t>Реконструкция ГНД Краснодарский край, ст. Кущевская, ул. Красная от ул. Куцева до пер. Володарского, (инв. № 3074)</t>
  </si>
  <si>
    <t>Рекнострукция ГНД Краснодарский край, ст. Кущевская, ул. Краснодарская от пер. Школьного до пер. Совхозного, (инв. № 3208)</t>
  </si>
  <si>
    <t>5.1.6.</t>
  </si>
  <si>
    <t>5.1.7.</t>
  </si>
  <si>
    <t>5.1.8.</t>
  </si>
  <si>
    <t>Газопровод высокого давления 1-й категории от ГГРП-4 до проектируемой ГГРП г. Краснодар (2 этап)</t>
  </si>
  <si>
    <t>4 кв 2026</t>
  </si>
  <si>
    <t>Информация об инвестиционных программах АО "Газпром газораспределение Краснодар" на 2024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</si>
</sst>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24"/>
      <color theme="1"/>
      <name val="Times New Roman"/>
      <family val="1"/>
      <charset val="204"/>
    </font>
    <font>
      <vertAlign val="superscript"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4" fontId="6" fillId="3" borderId="2" xfId="0" applyNumberFormat="1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17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/>
    <xf numFmtId="4" fontId="6" fillId="4" borderId="2" xfId="0" applyNumberFormat="1" applyFont="1" applyFill="1" applyBorder="1"/>
    <xf numFmtId="4" fontId="6" fillId="4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top" wrapText="1"/>
    </xf>
    <xf numFmtId="4" fontId="7" fillId="0" borderId="19" xfId="0" applyNumberFormat="1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165" fontId="6" fillId="0" borderId="17" xfId="0" applyNumberFormat="1" applyFont="1" applyBorder="1" applyAlignment="1">
      <alignment vertical="center"/>
    </xf>
    <xf numFmtId="0" fontId="6" fillId="0" borderId="17" xfId="0" applyFont="1" applyFill="1" applyBorder="1"/>
    <xf numFmtId="0" fontId="6" fillId="0" borderId="17" xfId="0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horizontal="right" vertical="center"/>
    </xf>
    <xf numFmtId="4" fontId="7" fillId="2" borderId="20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top"/>
    </xf>
    <xf numFmtId="4" fontId="7" fillId="0" borderId="18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wrapText="1"/>
    </xf>
    <xf numFmtId="4" fontId="6" fillId="4" borderId="2" xfId="0" applyNumberFormat="1" applyFont="1" applyFill="1" applyBorder="1" applyAlignment="1">
      <alignment horizontal="right" wrapText="1"/>
    </xf>
    <xf numFmtId="4" fontId="7" fillId="0" borderId="16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14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wrapText="1"/>
    </xf>
    <xf numFmtId="14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top"/>
    </xf>
    <xf numFmtId="164" fontId="6" fillId="0" borderId="17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horizontal="right" vertical="center"/>
    </xf>
    <xf numFmtId="14" fontId="6" fillId="0" borderId="17" xfId="0" applyNumberFormat="1" applyFont="1" applyFill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6" fillId="0" borderId="17" xfId="0" applyFont="1" applyFill="1" applyBorder="1" applyAlignment="1">
      <alignment vertical="center"/>
    </xf>
    <xf numFmtId="0" fontId="6" fillId="0" borderId="17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2" xfId="0" applyFont="1" applyBorder="1"/>
    <xf numFmtId="0" fontId="6" fillId="3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6" fillId="4" borderId="2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right" wrapText="1"/>
    </xf>
    <xf numFmtId="0" fontId="6" fillId="4" borderId="17" xfId="0" applyFont="1" applyFill="1" applyBorder="1"/>
    <xf numFmtId="4" fontId="6" fillId="0" borderId="17" xfId="0" applyNumberFormat="1" applyFont="1" applyFill="1" applyBorder="1"/>
    <xf numFmtId="4" fontId="6" fillId="0" borderId="17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view="pageBreakPreview" topLeftCell="A46" zoomScale="55" zoomScaleNormal="80" zoomScaleSheetLayoutView="55" workbookViewId="0">
      <selection activeCell="B90" sqref="B90"/>
    </sheetView>
  </sheetViews>
  <sheetFormatPr defaultRowHeight="15" x14ac:dyDescent="0.25"/>
  <cols>
    <col min="1" max="1" width="9.140625" customWidth="1"/>
    <col min="2" max="2" width="14.7109375" customWidth="1"/>
    <col min="3" max="3" width="98.28515625" customWidth="1"/>
    <col min="4" max="4" width="15.7109375" customWidth="1"/>
    <col min="5" max="5" width="15.28515625" customWidth="1"/>
    <col min="6" max="6" width="21.7109375" customWidth="1"/>
    <col min="7" max="7" width="23.42578125" customWidth="1"/>
    <col min="8" max="8" width="48.7109375" customWidth="1"/>
    <col min="9" max="9" width="19" customWidth="1"/>
    <col min="10" max="10" width="18.140625" customWidth="1"/>
    <col min="11" max="11" width="19" customWidth="1"/>
    <col min="13" max="13" width="10.7109375" customWidth="1"/>
  </cols>
  <sheetData>
    <row r="1" spans="1:11" x14ac:dyDescent="0.25">
      <c r="B1" s="1"/>
      <c r="K1" s="2"/>
    </row>
    <row r="2" spans="1:11" ht="20.25" x14ac:dyDescent="0.3">
      <c r="B2" s="1"/>
      <c r="K2" s="58" t="s">
        <v>42</v>
      </c>
    </row>
    <row r="3" spans="1:11" x14ac:dyDescent="0.25">
      <c r="B3" s="1"/>
    </row>
    <row r="4" spans="1:11" ht="27" customHeight="1" x14ac:dyDescent="0.4">
      <c r="B4" s="70" t="s">
        <v>131</v>
      </c>
      <c r="C4" s="71"/>
      <c r="D4" s="71"/>
      <c r="E4" s="71"/>
      <c r="F4" s="71"/>
      <c r="G4" s="71"/>
      <c r="H4" s="71"/>
      <c r="I4" s="71"/>
      <c r="J4" s="71"/>
      <c r="K4" s="72"/>
    </row>
    <row r="5" spans="1:11" ht="36" x14ac:dyDescent="0.25">
      <c r="B5" s="73" t="s">
        <v>95</v>
      </c>
      <c r="C5" s="74"/>
      <c r="D5" s="74"/>
      <c r="E5" s="74"/>
      <c r="F5" s="74"/>
      <c r="G5" s="74"/>
      <c r="H5" s="74"/>
      <c r="I5" s="74"/>
      <c r="J5" s="74"/>
      <c r="K5" s="75"/>
    </row>
    <row r="6" spans="1:11" ht="28.5" customHeight="1" x14ac:dyDescent="0.5">
      <c r="B6" s="76" t="s">
        <v>43</v>
      </c>
      <c r="C6" s="77"/>
      <c r="D6" s="77"/>
      <c r="E6" s="77"/>
      <c r="F6" s="77"/>
      <c r="G6" s="77"/>
      <c r="H6" s="77"/>
      <c r="I6" s="77"/>
      <c r="J6" s="77"/>
      <c r="K6" s="78"/>
    </row>
    <row r="7" spans="1:11" x14ac:dyDescent="0.25">
      <c r="B7" s="1"/>
    </row>
    <row r="8" spans="1:11" ht="56.25" customHeight="1" x14ac:dyDescent="0.25">
      <c r="B8" s="79" t="s">
        <v>0</v>
      </c>
      <c r="C8" s="81" t="s">
        <v>1</v>
      </c>
      <c r="D8" s="82" t="s">
        <v>2</v>
      </c>
      <c r="E8" s="82"/>
      <c r="F8" s="83" t="s">
        <v>69</v>
      </c>
      <c r="G8" s="84"/>
      <c r="H8" s="85"/>
      <c r="I8" s="83" t="s">
        <v>3</v>
      </c>
      <c r="J8" s="84"/>
      <c r="K8" s="85"/>
    </row>
    <row r="9" spans="1:11" ht="93.75" x14ac:dyDescent="0.25">
      <c r="B9" s="80"/>
      <c r="C9" s="81"/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10</v>
      </c>
      <c r="K9" s="3" t="s">
        <v>11</v>
      </c>
    </row>
    <row r="10" spans="1:11" ht="18.75" x14ac:dyDescent="0.25">
      <c r="A10" s="1"/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</row>
    <row r="11" spans="1:11" ht="20.25" x14ac:dyDescent="0.3">
      <c r="B11" s="5" t="s">
        <v>12</v>
      </c>
      <c r="C11" s="6" t="s">
        <v>13</v>
      </c>
      <c r="D11" s="7"/>
      <c r="E11" s="8"/>
      <c r="F11" s="9">
        <f>F14+F39+F52+F54+F60</f>
        <v>4490330.4400000004</v>
      </c>
      <c r="G11" s="9">
        <f>G14+G39+G52+G54+G60</f>
        <v>2088996.7200000004</v>
      </c>
      <c r="H11" s="10"/>
      <c r="I11" s="8"/>
      <c r="J11" s="8"/>
      <c r="K11" s="8"/>
    </row>
    <row r="12" spans="1:11" ht="40.5" x14ac:dyDescent="0.3">
      <c r="B12" s="5" t="s">
        <v>14</v>
      </c>
      <c r="C12" s="56" t="s">
        <v>15</v>
      </c>
      <c r="D12" s="7"/>
      <c r="E12" s="8"/>
      <c r="F12" s="9">
        <f>F14+F39</f>
        <v>4301552.45</v>
      </c>
      <c r="G12" s="9">
        <f>G14+G39</f>
        <v>2070111.6300000004</v>
      </c>
      <c r="H12" s="10"/>
      <c r="I12" s="8"/>
      <c r="J12" s="8"/>
      <c r="K12" s="8"/>
    </row>
    <row r="13" spans="1:11" ht="18.75" customHeight="1" x14ac:dyDescent="0.3">
      <c r="B13" s="5" t="s">
        <v>16</v>
      </c>
      <c r="C13" s="8" t="s">
        <v>17</v>
      </c>
      <c r="D13" s="7"/>
      <c r="E13" s="8"/>
      <c r="F13" s="9"/>
      <c r="G13" s="9"/>
      <c r="H13" s="9"/>
      <c r="I13" s="8"/>
      <c r="J13" s="8"/>
      <c r="K13" s="8"/>
    </row>
    <row r="14" spans="1:11" ht="18.75" customHeight="1" x14ac:dyDescent="0.3">
      <c r="B14" s="5" t="s">
        <v>18</v>
      </c>
      <c r="C14" s="8" t="s">
        <v>19</v>
      </c>
      <c r="D14" s="7"/>
      <c r="E14" s="8"/>
      <c r="F14" s="9">
        <f>F15+F25+F26+F27+F28+F29+F30</f>
        <v>3854106.6100000003</v>
      </c>
      <c r="G14" s="9">
        <f>G15+G25+G26+G27+G28+G29+G30</f>
        <v>1948407.2700000003</v>
      </c>
      <c r="H14" s="9"/>
      <c r="I14" s="8"/>
      <c r="J14" s="8"/>
      <c r="K14" s="8"/>
    </row>
    <row r="15" spans="1:11" ht="17.25" customHeight="1" x14ac:dyDescent="0.3">
      <c r="B15" s="11" t="s">
        <v>20</v>
      </c>
      <c r="C15" s="12" t="s">
        <v>24</v>
      </c>
      <c r="D15" s="12"/>
      <c r="E15" s="12"/>
      <c r="F15" s="13">
        <f>SUM(F16:F24)</f>
        <v>1641988.9000000001</v>
      </c>
      <c r="G15" s="13">
        <f>SUM(G16:G24)</f>
        <v>155622.9</v>
      </c>
      <c r="H15" s="14"/>
      <c r="I15" s="13"/>
      <c r="J15" s="14"/>
      <c r="K15" s="12"/>
    </row>
    <row r="16" spans="1:11" ht="40.5" x14ac:dyDescent="0.3">
      <c r="B16" s="15" t="s">
        <v>64</v>
      </c>
      <c r="C16" s="16" t="s">
        <v>113</v>
      </c>
      <c r="D16" s="15" t="s">
        <v>90</v>
      </c>
      <c r="E16" s="15" t="s">
        <v>120</v>
      </c>
      <c r="F16" s="17">
        <v>383266</v>
      </c>
      <c r="G16" s="17">
        <v>1050</v>
      </c>
      <c r="H16" s="18" t="s">
        <v>49</v>
      </c>
      <c r="I16" s="19">
        <v>8.4</v>
      </c>
      <c r="J16" s="20"/>
      <c r="K16" s="21"/>
    </row>
    <row r="17" spans="2:11" ht="40.5" x14ac:dyDescent="0.3">
      <c r="B17" s="15" t="s">
        <v>65</v>
      </c>
      <c r="C17" s="16" t="s">
        <v>52</v>
      </c>
      <c r="D17" s="24" t="s">
        <v>88</v>
      </c>
      <c r="E17" s="24" t="s">
        <v>89</v>
      </c>
      <c r="F17" s="25">
        <v>465896</v>
      </c>
      <c r="G17" s="25">
        <v>30656</v>
      </c>
      <c r="H17" s="26" t="s">
        <v>49</v>
      </c>
      <c r="I17" s="22">
        <v>26</v>
      </c>
      <c r="J17" s="20"/>
      <c r="K17" s="21"/>
    </row>
    <row r="18" spans="2:11" ht="40.5" x14ac:dyDescent="0.3">
      <c r="B18" s="15" t="s">
        <v>66</v>
      </c>
      <c r="C18" s="16" t="s">
        <v>53</v>
      </c>
      <c r="D18" s="15" t="s">
        <v>92</v>
      </c>
      <c r="E18" s="15" t="s">
        <v>91</v>
      </c>
      <c r="F18" s="28">
        <v>60373</v>
      </c>
      <c r="G18" s="28">
        <v>10342</v>
      </c>
      <c r="H18" s="26" t="s">
        <v>49</v>
      </c>
      <c r="I18" s="22">
        <v>6.2</v>
      </c>
      <c r="J18" s="20"/>
      <c r="K18" s="21"/>
    </row>
    <row r="19" spans="2:11" ht="20.25" x14ac:dyDescent="0.3">
      <c r="B19" s="15" t="s">
        <v>67</v>
      </c>
      <c r="C19" s="16" t="s">
        <v>114</v>
      </c>
      <c r="D19" s="15" t="s">
        <v>92</v>
      </c>
      <c r="E19" s="15" t="s">
        <v>91</v>
      </c>
      <c r="F19" s="25">
        <v>173685</v>
      </c>
      <c r="G19" s="25">
        <v>2000</v>
      </c>
      <c r="H19" s="26" t="s">
        <v>49</v>
      </c>
      <c r="I19" s="22">
        <v>4</v>
      </c>
      <c r="J19" s="23"/>
      <c r="K19" s="23"/>
    </row>
    <row r="20" spans="2:11" ht="45" customHeight="1" x14ac:dyDescent="0.3">
      <c r="B20" s="24" t="s">
        <v>68</v>
      </c>
      <c r="C20" s="38" t="s">
        <v>74</v>
      </c>
      <c r="D20" s="37" t="s">
        <v>94</v>
      </c>
      <c r="E20" s="24" t="s">
        <v>91</v>
      </c>
      <c r="F20" s="35">
        <v>29323.8</v>
      </c>
      <c r="G20" s="35">
        <v>19617</v>
      </c>
      <c r="H20" s="49" t="s">
        <v>49</v>
      </c>
      <c r="I20" s="50">
        <v>5.0999999999999996</v>
      </c>
      <c r="J20" s="23"/>
      <c r="K20" s="23"/>
    </row>
    <row r="21" spans="2:11" ht="20.25" x14ac:dyDescent="0.3">
      <c r="B21" s="15" t="s">
        <v>71</v>
      </c>
      <c r="C21" s="38" t="s">
        <v>75</v>
      </c>
      <c r="D21" s="37" t="s">
        <v>94</v>
      </c>
      <c r="E21" s="24" t="s">
        <v>91</v>
      </c>
      <c r="F21" s="28">
        <v>34266.1</v>
      </c>
      <c r="G21" s="28">
        <v>27512</v>
      </c>
      <c r="H21" s="49" t="s">
        <v>49</v>
      </c>
      <c r="I21" s="50">
        <v>6.2</v>
      </c>
      <c r="J21" s="27"/>
      <c r="K21" s="21"/>
    </row>
    <row r="22" spans="2:11" ht="20.25" x14ac:dyDescent="0.3">
      <c r="B22" s="24" t="s">
        <v>115</v>
      </c>
      <c r="C22" s="38" t="s">
        <v>73</v>
      </c>
      <c r="D22" s="37" t="s">
        <v>87</v>
      </c>
      <c r="E22" s="24" t="s">
        <v>89</v>
      </c>
      <c r="F22" s="28">
        <v>414189</v>
      </c>
      <c r="G22" s="28">
        <v>17545.900000000001</v>
      </c>
      <c r="H22" s="49" t="s">
        <v>49</v>
      </c>
      <c r="I22" s="50">
        <v>63.8</v>
      </c>
      <c r="J22" s="30"/>
      <c r="K22" s="23"/>
    </row>
    <row r="23" spans="2:11" ht="40.5" x14ac:dyDescent="0.3">
      <c r="B23" s="24" t="s">
        <v>116</v>
      </c>
      <c r="C23" s="38" t="s">
        <v>118</v>
      </c>
      <c r="D23" s="37" t="s">
        <v>91</v>
      </c>
      <c r="E23" s="24" t="s">
        <v>93</v>
      </c>
      <c r="F23" s="28">
        <v>31682</v>
      </c>
      <c r="G23" s="28">
        <v>28200</v>
      </c>
      <c r="H23" s="49" t="s">
        <v>49</v>
      </c>
      <c r="I23" s="50">
        <v>3.1</v>
      </c>
      <c r="J23" s="30"/>
      <c r="K23" s="23"/>
    </row>
    <row r="24" spans="2:11" ht="60.75" x14ac:dyDescent="0.3">
      <c r="B24" s="24" t="s">
        <v>117</v>
      </c>
      <c r="C24" s="38" t="s">
        <v>119</v>
      </c>
      <c r="D24" s="37" t="s">
        <v>91</v>
      </c>
      <c r="E24" s="24" t="s">
        <v>93</v>
      </c>
      <c r="F24" s="28">
        <v>49308</v>
      </c>
      <c r="G24" s="28">
        <v>18700</v>
      </c>
      <c r="H24" s="49" t="s">
        <v>49</v>
      </c>
      <c r="I24" s="50">
        <v>1.7</v>
      </c>
      <c r="J24" s="30"/>
      <c r="K24" s="23"/>
    </row>
    <row r="25" spans="2:11" ht="40.5" x14ac:dyDescent="0.3">
      <c r="B25" s="11" t="s">
        <v>21</v>
      </c>
      <c r="C25" s="33" t="s">
        <v>25</v>
      </c>
      <c r="D25" s="32"/>
      <c r="E25" s="32"/>
      <c r="F25" s="13">
        <v>0</v>
      </c>
      <c r="G25" s="13">
        <v>0</v>
      </c>
      <c r="H25" s="14"/>
      <c r="I25" s="13"/>
      <c r="J25" s="14"/>
      <c r="K25" s="12"/>
    </row>
    <row r="26" spans="2:11" ht="20.25" x14ac:dyDescent="0.3">
      <c r="B26" s="11" t="s">
        <v>22</v>
      </c>
      <c r="C26" s="12" t="s">
        <v>26</v>
      </c>
      <c r="D26" s="32"/>
      <c r="E26" s="32"/>
      <c r="F26" s="13">
        <v>0</v>
      </c>
      <c r="G26" s="13">
        <v>0</v>
      </c>
      <c r="H26" s="14"/>
      <c r="I26" s="13"/>
      <c r="J26" s="14"/>
      <c r="K26" s="12"/>
    </row>
    <row r="27" spans="2:11" ht="60.75" x14ac:dyDescent="0.3">
      <c r="B27" s="11" t="s">
        <v>23</v>
      </c>
      <c r="C27" s="59" t="s">
        <v>78</v>
      </c>
      <c r="D27" s="11"/>
      <c r="E27" s="11"/>
      <c r="F27" s="13">
        <v>88893</v>
      </c>
      <c r="G27" s="13">
        <v>88893</v>
      </c>
      <c r="H27" s="34" t="s">
        <v>85</v>
      </c>
      <c r="I27" s="12"/>
      <c r="J27" s="12"/>
      <c r="K27" s="12"/>
    </row>
    <row r="28" spans="2:11" ht="60.75" x14ac:dyDescent="0.3">
      <c r="B28" s="60" t="s">
        <v>96</v>
      </c>
      <c r="C28" s="59" t="s">
        <v>78</v>
      </c>
      <c r="D28" s="60"/>
      <c r="E28" s="60"/>
      <c r="F28" s="13">
        <v>280699</v>
      </c>
      <c r="G28" s="13">
        <v>280699</v>
      </c>
      <c r="H28" s="61" t="s">
        <v>99</v>
      </c>
      <c r="I28" s="62"/>
      <c r="J28" s="62"/>
      <c r="K28" s="62"/>
    </row>
    <row r="29" spans="2:11" ht="20.25" x14ac:dyDescent="0.3">
      <c r="B29" s="11" t="s">
        <v>97</v>
      </c>
      <c r="C29" s="59" t="s">
        <v>76</v>
      </c>
      <c r="D29" s="11"/>
      <c r="E29" s="11"/>
      <c r="F29" s="13">
        <v>438903.05</v>
      </c>
      <c r="G29" s="13">
        <v>1192169.28</v>
      </c>
      <c r="H29" s="34" t="s">
        <v>77</v>
      </c>
      <c r="I29" s="12"/>
      <c r="J29" s="12"/>
      <c r="K29" s="12"/>
    </row>
    <row r="30" spans="2:11" ht="40.5" x14ac:dyDescent="0.3">
      <c r="B30" s="11" t="s">
        <v>98</v>
      </c>
      <c r="C30" s="33" t="s">
        <v>100</v>
      </c>
      <c r="D30" s="32"/>
      <c r="E30" s="32"/>
      <c r="F30" s="13">
        <f>SUM(F31:F38)</f>
        <v>1403622.66</v>
      </c>
      <c r="G30" s="13">
        <f>SUM(G31:G38)</f>
        <v>231023.09000000005</v>
      </c>
      <c r="H30" s="34" t="s">
        <v>77</v>
      </c>
      <c r="I30" s="12"/>
      <c r="J30" s="12"/>
      <c r="K30" s="12"/>
    </row>
    <row r="31" spans="2:11" ht="20.25" x14ac:dyDescent="0.3">
      <c r="B31" s="37" t="s">
        <v>101</v>
      </c>
      <c r="C31" s="38" t="s">
        <v>106</v>
      </c>
      <c r="D31" s="51">
        <v>2022</v>
      </c>
      <c r="E31" s="24">
        <v>2025</v>
      </c>
      <c r="F31" s="63">
        <v>121641.52</v>
      </c>
      <c r="G31" s="63">
        <v>72341.64</v>
      </c>
      <c r="H31" s="36" t="s">
        <v>77</v>
      </c>
      <c r="I31" s="52">
        <v>8.1999999999999993</v>
      </c>
      <c r="J31" s="23"/>
      <c r="K31" s="23"/>
    </row>
    <row r="32" spans="2:11" ht="20.25" x14ac:dyDescent="0.3">
      <c r="B32" s="37" t="s">
        <v>102</v>
      </c>
      <c r="C32" s="38" t="s">
        <v>107</v>
      </c>
      <c r="D32" s="51">
        <v>2022</v>
      </c>
      <c r="E32" s="24">
        <v>2024</v>
      </c>
      <c r="F32" s="63">
        <v>260323.86</v>
      </c>
      <c r="G32" s="63">
        <v>141973.75</v>
      </c>
      <c r="H32" s="36" t="s">
        <v>77</v>
      </c>
      <c r="I32" s="52">
        <v>19.3</v>
      </c>
      <c r="J32" s="23"/>
      <c r="K32" s="23"/>
    </row>
    <row r="33" spans="2:11" ht="20.25" x14ac:dyDescent="0.3">
      <c r="B33" s="37" t="s">
        <v>103</v>
      </c>
      <c r="C33" s="38" t="s">
        <v>79</v>
      </c>
      <c r="D33" s="51">
        <v>2022</v>
      </c>
      <c r="E33" s="24">
        <v>2025</v>
      </c>
      <c r="F33" s="63">
        <v>50474.18</v>
      </c>
      <c r="G33" s="63">
        <v>2402.4499999999998</v>
      </c>
      <c r="H33" s="36" t="s">
        <v>77</v>
      </c>
      <c r="I33" s="52">
        <v>12.7</v>
      </c>
      <c r="J33" s="23"/>
      <c r="K33" s="23"/>
    </row>
    <row r="34" spans="2:11" ht="20.25" x14ac:dyDescent="0.3">
      <c r="B34" s="37" t="s">
        <v>104</v>
      </c>
      <c r="C34" s="38" t="s">
        <v>80</v>
      </c>
      <c r="D34" s="51">
        <v>2022</v>
      </c>
      <c r="E34" s="24">
        <v>2025</v>
      </c>
      <c r="F34" s="63">
        <v>70926.759999999995</v>
      </c>
      <c r="G34" s="63">
        <v>2331.4699999999998</v>
      </c>
      <c r="H34" s="36" t="s">
        <v>77</v>
      </c>
      <c r="I34" s="52">
        <v>1.5</v>
      </c>
      <c r="J34" s="23"/>
      <c r="K34" s="23"/>
    </row>
    <row r="35" spans="2:11" ht="21.75" customHeight="1" x14ac:dyDescent="0.3">
      <c r="B35" s="37" t="s">
        <v>105</v>
      </c>
      <c r="C35" s="38" t="s">
        <v>81</v>
      </c>
      <c r="D35" s="51">
        <v>2022</v>
      </c>
      <c r="E35" s="24">
        <v>2025</v>
      </c>
      <c r="F35" s="25">
        <v>207668.24</v>
      </c>
      <c r="G35" s="25">
        <v>4275.72</v>
      </c>
      <c r="H35" s="36" t="s">
        <v>77</v>
      </c>
      <c r="I35" s="52">
        <v>7.5</v>
      </c>
      <c r="J35" s="21"/>
      <c r="K35" s="21"/>
    </row>
    <row r="36" spans="2:11" ht="21.75" customHeight="1" x14ac:dyDescent="0.3">
      <c r="B36" s="37" t="s">
        <v>110</v>
      </c>
      <c r="C36" s="38" t="s">
        <v>82</v>
      </c>
      <c r="D36" s="51">
        <v>2022</v>
      </c>
      <c r="E36" s="24">
        <v>2025</v>
      </c>
      <c r="F36" s="25">
        <v>96755.48</v>
      </c>
      <c r="G36" s="25">
        <v>2296.04</v>
      </c>
      <c r="H36" s="36" t="s">
        <v>77</v>
      </c>
      <c r="I36" s="52">
        <v>8</v>
      </c>
      <c r="J36" s="23"/>
      <c r="K36" s="23"/>
    </row>
    <row r="37" spans="2:11" ht="21.75" customHeight="1" x14ac:dyDescent="0.3">
      <c r="B37" s="37" t="s">
        <v>111</v>
      </c>
      <c r="C37" s="38" t="s">
        <v>83</v>
      </c>
      <c r="D37" s="51">
        <v>2022</v>
      </c>
      <c r="E37" s="24">
        <v>2025</v>
      </c>
      <c r="F37" s="25">
        <v>404247.66</v>
      </c>
      <c r="G37" s="25">
        <v>2747.23</v>
      </c>
      <c r="H37" s="36" t="s">
        <v>77</v>
      </c>
      <c r="I37" s="52">
        <v>10.5</v>
      </c>
      <c r="J37" s="23"/>
      <c r="K37" s="23"/>
    </row>
    <row r="38" spans="2:11" ht="21.75" customHeight="1" x14ac:dyDescent="0.3">
      <c r="B38" s="37" t="s">
        <v>112</v>
      </c>
      <c r="C38" s="38" t="s">
        <v>84</v>
      </c>
      <c r="D38" s="51">
        <v>2022</v>
      </c>
      <c r="E38" s="24">
        <v>2025</v>
      </c>
      <c r="F38" s="25">
        <v>191584.96</v>
      </c>
      <c r="G38" s="25">
        <v>2654.79</v>
      </c>
      <c r="H38" s="36" t="s">
        <v>77</v>
      </c>
      <c r="I38" s="52">
        <v>12.5</v>
      </c>
      <c r="J38" s="23"/>
      <c r="K38" s="23"/>
    </row>
    <row r="39" spans="2:11" ht="20.25" x14ac:dyDescent="0.3">
      <c r="B39" s="5" t="s">
        <v>27</v>
      </c>
      <c r="C39" s="8" t="s">
        <v>28</v>
      </c>
      <c r="D39" s="39"/>
      <c r="E39" s="40"/>
      <c r="F39" s="9">
        <f>F40+F49+F50+F51</f>
        <v>447445.84000000008</v>
      </c>
      <c r="G39" s="9">
        <f>G40+G49+G50+G51</f>
        <v>121704.36</v>
      </c>
      <c r="H39" s="41"/>
      <c r="I39" s="8"/>
      <c r="J39" s="8"/>
      <c r="K39" s="8"/>
    </row>
    <row r="40" spans="2:11" ht="20.25" x14ac:dyDescent="0.3">
      <c r="B40" s="11" t="s">
        <v>29</v>
      </c>
      <c r="C40" s="33" t="s">
        <v>24</v>
      </c>
      <c r="D40" s="32"/>
      <c r="E40" s="32"/>
      <c r="F40" s="13">
        <f>SUM(F41:F48)</f>
        <v>372645.95000000007</v>
      </c>
      <c r="G40" s="13">
        <f>SUM(G41:G48)</f>
        <v>46904.47</v>
      </c>
      <c r="H40" s="14"/>
      <c r="I40" s="12"/>
      <c r="J40" s="12"/>
      <c r="K40" s="12"/>
    </row>
    <row r="41" spans="2:11" ht="60.75" x14ac:dyDescent="0.3">
      <c r="B41" s="44" t="s">
        <v>59</v>
      </c>
      <c r="C41" s="57" t="s">
        <v>58</v>
      </c>
      <c r="D41" s="15">
        <v>2022</v>
      </c>
      <c r="E41" s="15">
        <v>2023</v>
      </c>
      <c r="F41" s="35">
        <v>43554.44</v>
      </c>
      <c r="G41" s="35">
        <v>3612.74</v>
      </c>
      <c r="H41" s="18" t="s">
        <v>44</v>
      </c>
      <c r="I41" s="42">
        <v>1.8759999999999999</v>
      </c>
      <c r="J41" s="20"/>
      <c r="K41" s="21"/>
    </row>
    <row r="42" spans="2:11" ht="60.75" x14ac:dyDescent="0.3">
      <c r="B42" s="44" t="s">
        <v>60</v>
      </c>
      <c r="C42" s="57" t="s">
        <v>72</v>
      </c>
      <c r="D42" s="15">
        <v>2022</v>
      </c>
      <c r="E42" s="15">
        <v>2028</v>
      </c>
      <c r="F42" s="25">
        <v>306534</v>
      </c>
      <c r="G42" s="25">
        <v>22406.3</v>
      </c>
      <c r="H42" s="18" t="s">
        <v>49</v>
      </c>
      <c r="I42" s="45">
        <v>5.8970000000000002</v>
      </c>
      <c r="J42" s="21"/>
      <c r="K42" s="21"/>
    </row>
    <row r="43" spans="2:11" ht="60.75" x14ac:dyDescent="0.3">
      <c r="B43" s="44" t="s">
        <v>61</v>
      </c>
      <c r="C43" s="57" t="s">
        <v>108</v>
      </c>
      <c r="D43" s="15">
        <v>2022</v>
      </c>
      <c r="E43" s="15">
        <v>2024</v>
      </c>
      <c r="F43" s="35">
        <v>2671.03</v>
      </c>
      <c r="G43" s="35">
        <v>2362.85</v>
      </c>
      <c r="H43" s="18" t="s">
        <v>44</v>
      </c>
      <c r="I43" s="43">
        <v>0.12</v>
      </c>
      <c r="J43" s="20"/>
      <c r="K43" s="21"/>
    </row>
    <row r="44" spans="2:11" ht="53.25" customHeight="1" x14ac:dyDescent="0.3">
      <c r="B44" s="44" t="s">
        <v>62</v>
      </c>
      <c r="C44" s="57" t="s">
        <v>121</v>
      </c>
      <c r="D44" s="15">
        <v>2022</v>
      </c>
      <c r="E44" s="15">
        <v>2024</v>
      </c>
      <c r="F44" s="35">
        <v>2979.31</v>
      </c>
      <c r="G44" s="35">
        <v>2639.72</v>
      </c>
      <c r="H44" s="18" t="s">
        <v>44</v>
      </c>
      <c r="I44" s="43">
        <v>0.105</v>
      </c>
      <c r="J44" s="20"/>
      <c r="K44" s="21"/>
    </row>
    <row r="45" spans="2:11" ht="45" customHeight="1" x14ac:dyDescent="0.3">
      <c r="B45" s="66" t="s">
        <v>63</v>
      </c>
      <c r="C45" s="67" t="s">
        <v>122</v>
      </c>
      <c r="D45" s="68">
        <v>2022</v>
      </c>
      <c r="E45" s="15">
        <v>2024</v>
      </c>
      <c r="F45" s="28">
        <v>6371.26</v>
      </c>
      <c r="G45" s="28">
        <v>6011.35</v>
      </c>
      <c r="H45" s="29" t="s">
        <v>44</v>
      </c>
      <c r="I45" s="69">
        <v>0.55200000000000005</v>
      </c>
      <c r="J45" s="20"/>
      <c r="K45" s="21"/>
    </row>
    <row r="46" spans="2:11" ht="45" customHeight="1" x14ac:dyDescent="0.3">
      <c r="B46" s="44" t="s">
        <v>126</v>
      </c>
      <c r="C46" s="31" t="s">
        <v>123</v>
      </c>
      <c r="D46" s="68">
        <v>2022</v>
      </c>
      <c r="E46" s="15">
        <v>2024</v>
      </c>
      <c r="F46" s="25">
        <v>1584.43</v>
      </c>
      <c r="G46" s="25">
        <v>1364.05</v>
      </c>
      <c r="H46" s="29" t="s">
        <v>44</v>
      </c>
      <c r="I46" s="45">
        <v>0.312</v>
      </c>
      <c r="J46" s="65"/>
      <c r="K46" s="23"/>
    </row>
    <row r="47" spans="2:11" ht="45" customHeight="1" x14ac:dyDescent="0.3">
      <c r="B47" s="44" t="s">
        <v>127</v>
      </c>
      <c r="C47" s="31" t="s">
        <v>124</v>
      </c>
      <c r="D47" s="68">
        <v>2022</v>
      </c>
      <c r="E47" s="15">
        <v>2024</v>
      </c>
      <c r="F47" s="25">
        <v>8085.33</v>
      </c>
      <c r="G47" s="25">
        <v>7861.69</v>
      </c>
      <c r="H47" s="29" t="s">
        <v>44</v>
      </c>
      <c r="I47" s="45">
        <v>0.86</v>
      </c>
      <c r="J47" s="65"/>
      <c r="K47" s="23"/>
    </row>
    <row r="48" spans="2:11" ht="45" customHeight="1" x14ac:dyDescent="0.3">
      <c r="B48" s="44" t="s">
        <v>128</v>
      </c>
      <c r="C48" s="31" t="s">
        <v>125</v>
      </c>
      <c r="D48" s="68">
        <v>2022</v>
      </c>
      <c r="E48" s="15">
        <v>2024</v>
      </c>
      <c r="F48" s="25">
        <v>866.15</v>
      </c>
      <c r="G48" s="25">
        <v>645.77</v>
      </c>
      <c r="H48" s="29" t="s">
        <v>44</v>
      </c>
      <c r="I48" s="45">
        <v>0.188</v>
      </c>
      <c r="J48" s="65"/>
      <c r="K48" s="23"/>
    </row>
    <row r="49" spans="2:11" ht="20.25" customHeight="1" x14ac:dyDescent="0.3">
      <c r="B49" s="11" t="s">
        <v>30</v>
      </c>
      <c r="C49" s="33" t="s">
        <v>33</v>
      </c>
      <c r="D49" s="12"/>
      <c r="E49" s="12"/>
      <c r="F49" s="13">
        <v>19500</v>
      </c>
      <c r="G49" s="13">
        <v>19500</v>
      </c>
      <c r="H49" s="14" t="s">
        <v>44</v>
      </c>
      <c r="I49" s="12"/>
      <c r="J49" s="12"/>
      <c r="K49" s="12"/>
    </row>
    <row r="50" spans="2:11" ht="20.25" customHeight="1" x14ac:dyDescent="0.3">
      <c r="B50" s="11" t="s">
        <v>31</v>
      </c>
      <c r="C50" s="33" t="s">
        <v>26</v>
      </c>
      <c r="D50" s="12"/>
      <c r="E50" s="12"/>
      <c r="F50" s="13">
        <v>16000</v>
      </c>
      <c r="G50" s="13">
        <v>16000</v>
      </c>
      <c r="H50" s="14" t="s">
        <v>44</v>
      </c>
      <c r="I50" s="12"/>
      <c r="J50" s="12"/>
      <c r="K50" s="12"/>
    </row>
    <row r="51" spans="2:11" ht="18.75" customHeight="1" x14ac:dyDescent="0.3">
      <c r="B51" s="11" t="s">
        <v>32</v>
      </c>
      <c r="C51" s="33" t="s">
        <v>70</v>
      </c>
      <c r="D51" s="12"/>
      <c r="E51" s="12"/>
      <c r="F51" s="13">
        <v>39299.89</v>
      </c>
      <c r="G51" s="13">
        <v>39299.89</v>
      </c>
      <c r="H51" s="14" t="s">
        <v>44</v>
      </c>
      <c r="I51" s="12"/>
      <c r="J51" s="12"/>
      <c r="K51" s="12"/>
    </row>
    <row r="52" spans="2:11" ht="18.75" customHeight="1" x14ac:dyDescent="0.3">
      <c r="B52" s="5" t="s">
        <v>34</v>
      </c>
      <c r="C52" s="8" t="s">
        <v>35</v>
      </c>
      <c r="D52" s="7"/>
      <c r="E52" s="8"/>
      <c r="F52" s="9">
        <f>SUM(F53:F53)</f>
        <v>6665.99</v>
      </c>
      <c r="G52" s="9">
        <f>SUM(G53:G53)</f>
        <v>6665.99</v>
      </c>
      <c r="H52" s="46"/>
      <c r="I52" s="8"/>
      <c r="J52" s="8"/>
      <c r="K52" s="8"/>
    </row>
    <row r="53" spans="2:11" ht="20.25" customHeight="1" x14ac:dyDescent="0.3">
      <c r="B53" s="24" t="s">
        <v>36</v>
      </c>
      <c r="C53" s="23" t="s">
        <v>48</v>
      </c>
      <c r="D53" s="47"/>
      <c r="E53" s="23"/>
      <c r="F53" s="35">
        <v>6665.99</v>
      </c>
      <c r="G53" s="35">
        <v>6665.99</v>
      </c>
      <c r="H53" s="48" t="s">
        <v>44</v>
      </c>
      <c r="I53" s="23"/>
      <c r="J53" s="23"/>
      <c r="K53" s="23"/>
    </row>
    <row r="54" spans="2:11" ht="20.25" x14ac:dyDescent="0.3">
      <c r="B54" s="5" t="s">
        <v>37</v>
      </c>
      <c r="C54" s="8" t="s">
        <v>45</v>
      </c>
      <c r="D54" s="39" t="s">
        <v>39</v>
      </c>
      <c r="E54" s="40" t="s">
        <v>39</v>
      </c>
      <c r="F54" s="9">
        <f>F55+F57</f>
        <v>182112</v>
      </c>
      <c r="G54" s="9">
        <f>G55+G57</f>
        <v>12219.1</v>
      </c>
      <c r="H54" s="46"/>
      <c r="I54" s="8" t="s">
        <v>39</v>
      </c>
      <c r="J54" s="8" t="s">
        <v>39</v>
      </c>
      <c r="K54" s="8" t="s">
        <v>39</v>
      </c>
    </row>
    <row r="55" spans="2:11" ht="20.25" x14ac:dyDescent="0.3">
      <c r="B55" s="11" t="s">
        <v>50</v>
      </c>
      <c r="C55" s="33" t="s">
        <v>54</v>
      </c>
      <c r="D55" s="12"/>
      <c r="E55" s="12"/>
      <c r="F55" s="13">
        <f>SUM(F56:F56)</f>
        <v>182012</v>
      </c>
      <c r="G55" s="13">
        <f>SUM(G56:G56)</f>
        <v>12119.1</v>
      </c>
      <c r="H55" s="34"/>
      <c r="I55" s="12"/>
      <c r="J55" s="12"/>
      <c r="K55" s="12"/>
    </row>
    <row r="56" spans="2:11" ht="40.5" x14ac:dyDescent="0.3">
      <c r="B56" s="24" t="s">
        <v>51</v>
      </c>
      <c r="C56" s="38" t="s">
        <v>129</v>
      </c>
      <c r="D56" s="37" t="s">
        <v>120</v>
      </c>
      <c r="E56" s="24" t="s">
        <v>130</v>
      </c>
      <c r="F56" s="35">
        <v>182012</v>
      </c>
      <c r="G56" s="35">
        <v>12119.1</v>
      </c>
      <c r="H56" s="49" t="s">
        <v>49</v>
      </c>
      <c r="I56" s="50">
        <v>5.7</v>
      </c>
      <c r="J56" s="23"/>
      <c r="K56" s="23"/>
    </row>
    <row r="57" spans="2:11" ht="23.25" customHeight="1" x14ac:dyDescent="0.3">
      <c r="B57" s="11" t="s">
        <v>55</v>
      </c>
      <c r="C57" s="33" t="s">
        <v>56</v>
      </c>
      <c r="D57" s="12"/>
      <c r="E57" s="12"/>
      <c r="F57" s="13">
        <f>SUM(F58:F58)</f>
        <v>100</v>
      </c>
      <c r="G57" s="13">
        <f>SUM(G58:G58)</f>
        <v>100</v>
      </c>
      <c r="H57" s="14"/>
      <c r="I57" s="12"/>
      <c r="J57" s="12"/>
      <c r="K57" s="12"/>
    </row>
    <row r="58" spans="2:11" ht="40.5" x14ac:dyDescent="0.3">
      <c r="B58" s="24" t="s">
        <v>109</v>
      </c>
      <c r="C58" s="31" t="s">
        <v>86</v>
      </c>
      <c r="D58" s="24">
        <v>2023</v>
      </c>
      <c r="E58" s="23"/>
      <c r="F58" s="63">
        <v>100</v>
      </c>
      <c r="G58" s="63">
        <v>100</v>
      </c>
      <c r="H58" s="64" t="s">
        <v>44</v>
      </c>
      <c r="I58" s="23"/>
      <c r="J58" s="23"/>
      <c r="K58" s="23"/>
    </row>
    <row r="59" spans="2:11" ht="17.25" customHeight="1" x14ac:dyDescent="0.3">
      <c r="B59" s="5" t="s">
        <v>40</v>
      </c>
      <c r="C59" s="8" t="s">
        <v>38</v>
      </c>
      <c r="D59" s="7" t="s">
        <v>39</v>
      </c>
      <c r="E59" s="8" t="s">
        <v>39</v>
      </c>
      <c r="F59" s="9" t="s">
        <v>39</v>
      </c>
      <c r="G59" s="9" t="s">
        <v>39</v>
      </c>
      <c r="H59" s="9" t="s">
        <v>39</v>
      </c>
      <c r="I59" s="8" t="s">
        <v>39</v>
      </c>
      <c r="J59" s="8" t="s">
        <v>39</v>
      </c>
      <c r="K59" s="8" t="s">
        <v>39</v>
      </c>
    </row>
    <row r="60" spans="2:11" ht="17.25" customHeight="1" x14ac:dyDescent="0.3">
      <c r="B60" s="5" t="s">
        <v>46</v>
      </c>
      <c r="C60" s="8" t="s">
        <v>41</v>
      </c>
      <c r="D60" s="7" t="s">
        <v>39</v>
      </c>
      <c r="E60" s="8" t="s">
        <v>39</v>
      </c>
      <c r="F60" s="9">
        <f>F61</f>
        <v>0</v>
      </c>
      <c r="G60" s="9">
        <f>G61</f>
        <v>0</v>
      </c>
      <c r="H60" s="46"/>
      <c r="I60" s="8" t="s">
        <v>39</v>
      </c>
      <c r="J60" s="8" t="s">
        <v>39</v>
      </c>
      <c r="K60" s="8" t="s">
        <v>39</v>
      </c>
    </row>
    <row r="61" spans="2:11" ht="20.25" x14ac:dyDescent="0.3">
      <c r="B61" s="53" t="s">
        <v>47</v>
      </c>
      <c r="C61" s="54" t="s">
        <v>57</v>
      </c>
      <c r="D61" s="55"/>
      <c r="E61" s="55"/>
      <c r="F61" s="35">
        <v>0</v>
      </c>
      <c r="G61" s="35">
        <v>0</v>
      </c>
      <c r="H61" s="48"/>
      <c r="I61" s="55"/>
      <c r="J61" s="55"/>
      <c r="K61" s="55"/>
    </row>
    <row r="65" spans="2:3" ht="15" customHeight="1" x14ac:dyDescent="0.25">
      <c r="B65" s="86"/>
      <c r="C65" s="86"/>
    </row>
    <row r="66" spans="2:3" ht="15" customHeight="1" x14ac:dyDescent="0.25">
      <c r="B66" s="86"/>
      <c r="C66" s="86"/>
    </row>
  </sheetData>
  <mergeCells count="9">
    <mergeCell ref="B65:C66"/>
    <mergeCell ref="B4:K4"/>
    <mergeCell ref="B5:K5"/>
    <mergeCell ref="B6:K6"/>
    <mergeCell ref="B8:B9"/>
    <mergeCell ref="C8:C9"/>
    <mergeCell ref="D8:E8"/>
    <mergeCell ref="F8:H8"/>
    <mergeCell ref="I8:K8"/>
  </mergeCells>
  <pageMargins left="0.7" right="0.7" top="0.75" bottom="0.75" header="0.3" footer="0.3"/>
  <pageSetup paperSize="8" scale="43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2024-08-02T05:53:02Z</dcterms:modified>
</cp:coreProperties>
</file>